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февраль 2022" sheetId="1" r:id="rId1"/>
  </sheets>
  <definedNames>
    <definedName name="_xlnm.Print_Area" localSheetId="0">'факт февраль 2022'!$A$1:$FE$72</definedName>
  </definedNames>
  <calcPr fullCalcOnLoad="1" refMode="R1C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<sst xmlns="http://schemas.openxmlformats.org/spreadsheetml/2006/main" count="79" uniqueCount="79">
  <si>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</si>
  <si>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</si>
  <si>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</si>
  <si>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</si>
  <si>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</si>
  <si>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</si>
  <si>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</si>
  <si>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</si>
  <si>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</si>
  <si>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</si>
  <si>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</si>
  <si>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</si>
  <si>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</si>
  <si>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</si>
  <si>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</si>
  <si>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</si>
  <si>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</si>
  <si>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</si>
  <si>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</si>
  <si>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</si>
  <si>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</si>
  <si>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</si>
  <si>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</si>
  <si>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</si>
  <si>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</si>
  <si>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</si>
  <si>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</si>
  <si>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</si>
  <si>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</si>
  <si>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</si>
  <si>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</si>
  <si>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</si>
  <si>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</si>
  <si>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</si>
  <si>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</si>
  <si>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</si>
  <si>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</si>
  <si>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</si>
  <si>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</si>
  <si>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</si>
  <si>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</si>
  <si>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</si>
  <si>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</si>
  <si>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</si>
  <si>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</si>
  <si>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</si>
  <si>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</si>
  <si>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</si>
  <si>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</si>
  <si>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</si>
  <si>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</si>
  <si>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</si>
  <si>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</si>
  <si>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</si>
  <si>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</si>
  <si>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</si>
  <si>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</si>
  <si>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</si>
  <si>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</si>
  <si>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</si>
  <si>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</si>
  <si>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</si>
  <si>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</si>
  <si>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</si>
  <si>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</si>
  <si>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</si>
  <si>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</si>
  <si>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</si>
  <si>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</si>
  <si>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</si>
  <si>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</si>
  <si>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</si>
  <si>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</si>
  <si>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</si>
  <si>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</si>
  <si>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</si>
  <si>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</si>
  <si>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февраль</t>
  </si>
  <si>
    <t>ФЗ Пыряев М.М.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</si>
</sst>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2"/>
  <sheetViews>
    <sheetView tabSelected="1" zoomScaleSheetLayoutView="100" zoomScalePageLayoutView="0" workbookViewId="0" topLeftCell="F40">
      <selection activeCell="DC68" sqref="DC68:EC68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30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0" t="s">
        <v>0</v>
      </c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69:102" s="8" customFormat="1" ht="15" customHeight="1">
      <c r="BQ7" s="11" t="s">
        <v>75</v>
      </c>
      <c r="BR7" s="42" t="s">
        <v>77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3">
        <v>20</v>
      </c>
      <c r="CK7" s="43"/>
      <c r="CL7" s="43"/>
      <c r="CM7" s="43"/>
      <c r="CN7" s="44" t="s">
        <v>37</v>
      </c>
      <c r="CO7" s="44"/>
      <c r="CP7" s="44"/>
      <c r="CQ7" s="44"/>
      <c r="CR7" s="12" t="s">
        <v>3</v>
      </c>
      <c r="CV7" s="12"/>
      <c r="CW7" s="12"/>
      <c r="CX7" s="12"/>
    </row>
    <row r="8" spans="70:87" s="14" customFormat="1" ht="11.25">
      <c r="BR8" s="45" t="s">
        <v>2</v>
      </c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</row>
    <row r="9" spans="1:18" ht="15">
      <c r="A9" s="41" t="s">
        <v>32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13" customFormat="1" ht="11.25"/>
    <row r="12" spans="1:161" s="16" customFormat="1" ht="49.5" customHeight="1">
      <c r="A12" s="37" t="s">
        <v>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 t="s">
        <v>8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 t="s">
        <v>9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 t="s">
        <v>10</v>
      </c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 t="s">
        <v>11</v>
      </c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 t="s">
        <v>12</v>
      </c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 t="s">
        <v>13</v>
      </c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>
        <v>6</v>
      </c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5" customFormat="1" ht="12.75" customHeight="1">
      <c r="A14" s="67" t="s">
        <v>15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9"/>
      <c r="V14" s="67" t="s">
        <v>16</v>
      </c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9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51" t="s">
        <v>34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/>
      <c r="CC14" s="27">
        <v>1.069</v>
      </c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9"/>
      <c r="DB14" s="27">
        <v>0.65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9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5" customFormat="1" ht="12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2"/>
      <c r="V15" s="70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2"/>
      <c r="AQ15" s="24" t="s">
        <v>38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4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  <c r="CC15" s="27">
        <v>0.861</v>
      </c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9"/>
      <c r="DB15" s="27">
        <v>0.351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9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5" customFormat="1" ht="12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2"/>
      <c r="V16" s="70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24" t="s">
        <v>40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4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27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  <c r="DB16" s="27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9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5" customFormat="1" ht="12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2"/>
      <c r="V17" s="70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4" t="s">
        <v>39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4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27">
        <v>0.659</v>
      </c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  <c r="DB17" s="27">
        <v>0.305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5" customFormat="1" ht="12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70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4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27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  <c r="DB18" s="27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9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5" customFormat="1" ht="12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2"/>
      <c r="V19" s="70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2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4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27">
        <v>6.241</v>
      </c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9"/>
      <c r="DB19" s="27">
        <v>4.062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9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5" customFormat="1" ht="12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2"/>
      <c r="V20" s="70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2"/>
      <c r="AQ20" s="24" t="s">
        <v>41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4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27">
        <v>0.84</v>
      </c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  <c r="DB20" s="27">
        <v>0.452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5" customFormat="1" ht="1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/>
      <c r="V21" s="70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2"/>
      <c r="AQ21" s="24" t="s">
        <v>42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4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27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9"/>
      <c r="DB21" s="27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9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5" customFormat="1" ht="1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  <c r="V22" s="70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2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4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27">
        <v>1.143</v>
      </c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/>
      <c r="DB22" s="27">
        <v>0.432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9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5" customFormat="1" ht="1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  <c r="V23" s="70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2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4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27">
        <v>0.435</v>
      </c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  <c r="DB23" s="27">
        <v>0.333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9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5" customFormat="1" ht="1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  <c r="V24" s="70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2"/>
      <c r="AQ24" s="24" t="s">
        <v>43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4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27">
        <v>0.16</v>
      </c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9"/>
      <c r="DB24" s="27">
        <v>0.185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9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5" customFormat="1" ht="12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70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2"/>
      <c r="AQ25" s="24" t="s">
        <v>44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4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27">
        <v>2.5</v>
      </c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  <c r="DB25" s="27">
        <v>1.088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9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5" customFormat="1" ht="12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2"/>
      <c r="V26" s="70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2"/>
      <c r="AQ26" s="24" t="s">
        <v>45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4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27">
        <v>1.8</v>
      </c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9"/>
      <c r="DB26" s="27">
        <v>0.683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9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5" customFormat="1" ht="12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  <c r="V27" s="70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2"/>
      <c r="AQ27" s="24" t="s">
        <v>46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4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27">
        <v>0.246</v>
      </c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  <c r="DB27" s="27">
        <v>0.232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9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5" customFormat="1" ht="1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/>
      <c r="V28" s="70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2"/>
      <c r="AQ28" s="24" t="s">
        <v>47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4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27">
        <v>1.3</v>
      </c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9"/>
      <c r="DB28" s="27">
        <v>0.805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9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5" customFormat="1" ht="12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2"/>
      <c r="V29" s="70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2"/>
      <c r="AQ29" s="24" t="s">
        <v>48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4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27">
        <v>0.15</v>
      </c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9"/>
      <c r="DB29" s="27">
        <v>0.356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9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5" customFormat="1" ht="1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/>
      <c r="V30" s="70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2"/>
      <c r="AQ30" s="24" t="s">
        <v>49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4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27">
        <v>3.405</v>
      </c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9"/>
      <c r="DB30" s="27">
        <v>3.345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9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5" customFormat="1" ht="12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2"/>
      <c r="V31" s="70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2"/>
      <c r="AQ31" s="24" t="s">
        <v>50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4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27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9"/>
      <c r="DB31" s="27">
        <v>0.063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9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5" customFormat="1" ht="1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  <c r="V32" s="70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2"/>
      <c r="AQ32" s="24" t="s">
        <v>51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4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27">
        <v>0.3</v>
      </c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9"/>
      <c r="DB32" s="27">
        <v>0.248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9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5" customFormat="1" ht="12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  <c r="V33" s="70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2"/>
      <c r="AQ33" s="24" t="s">
        <v>52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4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27">
        <v>2.65</v>
      </c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9"/>
      <c r="DB33" s="27">
        <v>1.55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9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5" customFormat="1" ht="12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  <c r="V34" s="70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2"/>
      <c r="AQ34" s="24" t="s">
        <v>53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4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27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9"/>
      <c r="DB34" s="27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9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5" customFormat="1" ht="12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  <c r="V35" s="70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2"/>
      <c r="AQ35" s="24" t="s">
        <v>54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4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27">
        <v>0.36</v>
      </c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9"/>
      <c r="DB35" s="27">
        <v>0.104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9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5" customFormat="1" ht="1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70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2"/>
      <c r="AQ36" s="24" t="s">
        <v>55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4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  <c r="CC36" s="27">
        <v>1.5</v>
      </c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9"/>
      <c r="DB36" s="27">
        <v>1.432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9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5" customFormat="1" ht="12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  <c r="V37" s="70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2"/>
      <c r="AQ37" s="24" t="s">
        <v>56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4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  <c r="CC37" s="27">
        <v>1.012</v>
      </c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9"/>
      <c r="DB37" s="27">
        <v>0.768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9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5" customFormat="1" ht="1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  <c r="V38" s="70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2"/>
      <c r="AQ38" s="24" t="s">
        <v>57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4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27">
        <v>2.9</v>
      </c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9"/>
      <c r="DB38" s="27">
        <v>1.633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9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5" customFormat="1" ht="12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  <c r="V39" s="70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2"/>
      <c r="AQ39" s="24" t="s">
        <v>58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4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27">
        <v>0.3</v>
      </c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9"/>
      <c r="DB39" s="27">
        <v>0.808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9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5" customFormat="1" ht="12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  <c r="V40" s="70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2"/>
      <c r="AQ40" s="24" t="s">
        <v>59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4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27">
        <v>1.2</v>
      </c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9"/>
      <c r="DB40" s="27">
        <v>1.158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9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5" customFormat="1" ht="12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2"/>
      <c r="V41" s="70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2"/>
      <c r="AQ41" s="24" t="s">
        <v>60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4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27">
        <v>1.8</v>
      </c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9"/>
      <c r="DB41" s="27">
        <v>1.142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9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5" customFormat="1" ht="12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2"/>
      <c r="V42" s="70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2"/>
      <c r="AQ42" s="24" t="s">
        <v>61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4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27">
        <v>0.608</v>
      </c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9"/>
      <c r="DB42" s="27">
        <v>0.065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9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5" customFormat="1" ht="12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70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2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4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27">
        <v>0.84</v>
      </c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9"/>
      <c r="DB43" s="27">
        <v>0.555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9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5" customFormat="1" ht="1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/>
      <c r="V44" s="70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2"/>
      <c r="AQ44" s="24" t="s">
        <v>62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4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27">
        <v>0.3</v>
      </c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9"/>
      <c r="DB44" s="27">
        <v>0.464</v>
      </c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9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5" customFormat="1" ht="12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  <c r="V45" s="70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2"/>
      <c r="AQ45" s="24" t="s">
        <v>63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4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27">
        <v>0.8</v>
      </c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9"/>
      <c r="DB45" s="27">
        <v>0.178</v>
      </c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9"/>
      <c r="ED45" s="47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9"/>
    </row>
    <row r="46" spans="1:161" s="5" customFormat="1" ht="12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  <c r="V46" s="70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2"/>
      <c r="AQ46" s="24" t="s">
        <v>64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4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27">
        <v>2.107</v>
      </c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9"/>
      <c r="DB46" s="27">
        <v>0.412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9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5" customFormat="1" ht="12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  <c r="V47" s="70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2"/>
      <c r="AQ47" s="50" t="s">
        <v>35</v>
      </c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4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27">
        <v>0.65</v>
      </c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9"/>
      <c r="DB47" s="27">
        <v>0.433</v>
      </c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9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5" customFormat="1" ht="12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  <c r="V48" s="70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2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4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27">
        <v>1.5</v>
      </c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9"/>
      <c r="DB48" s="27">
        <v>1.113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9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  <c r="V49" s="70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2"/>
      <c r="AQ49" s="24" t="s">
        <v>65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4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27">
        <v>1.354</v>
      </c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9"/>
      <c r="DB49" s="27">
        <v>2.292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9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  <c r="V50" s="70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24" t="s">
        <v>66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4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27">
        <v>1.9</v>
      </c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9"/>
      <c r="DB50" s="27">
        <v>1.529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9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70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2"/>
      <c r="AQ51" s="24" t="s">
        <v>76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4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27">
        <v>0.3</v>
      </c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9"/>
      <c r="DB51" s="20"/>
      <c r="DC51" s="28">
        <v>0.461</v>
      </c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9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  <c r="V52" s="70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2"/>
      <c r="AQ52" s="24" t="s">
        <v>78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20"/>
      <c r="CD52" s="28">
        <v>2</v>
      </c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9"/>
      <c r="DB52" s="20"/>
      <c r="DC52" s="28">
        <v>0.315</v>
      </c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9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70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2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7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9"/>
      <c r="CC53" s="31">
        <f>SUM(CC15:CC50)</f>
        <v>41.82099999999999</v>
      </c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27">
        <f>SUM(DB17:DB50)</f>
        <v>28.224999999999998</v>
      </c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9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</row>
    <row r="54" spans="1:161" s="5" customFormat="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0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2"/>
      <c r="AQ54" s="64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6"/>
    </row>
    <row r="55" spans="1:161" s="5" customFormat="1" ht="12.75" customHeight="1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70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2"/>
      <c r="AQ55" s="50" t="s">
        <v>68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1" t="s">
        <v>28</v>
      </c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31">
        <v>4.428</v>
      </c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27">
        <v>6.199</v>
      </c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9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</row>
    <row r="56" spans="1:161" s="5" customFormat="1" ht="12.75" customHeight="1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  <c r="V56" s="70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2"/>
      <c r="AQ56" s="24" t="s">
        <v>67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6"/>
      <c r="BJ56" s="23"/>
      <c r="BK56" s="54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6"/>
      <c r="CC56" s="27">
        <v>3.5</v>
      </c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9"/>
      <c r="DB56" s="20"/>
      <c r="DC56" s="28">
        <v>2.625</v>
      </c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9"/>
      <c r="ED56" s="47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9"/>
      <c r="FE56" s="22"/>
    </row>
    <row r="57" spans="1:161" s="5" customFormat="1" ht="12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  <c r="V57" s="70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2"/>
      <c r="AQ57" s="50" t="s">
        <v>17</v>
      </c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31">
        <v>3</v>
      </c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27">
        <v>1.045</v>
      </c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9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</row>
    <row r="58" spans="1:161" s="5" customFormat="1" ht="12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  <c r="V58" s="70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2"/>
      <c r="AQ58" s="60" t="s">
        <v>23</v>
      </c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2"/>
      <c r="BK58" s="54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31">
        <v>2.6</v>
      </c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27">
        <v>2.537</v>
      </c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9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5" customFormat="1" ht="12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  <c r="V59" s="70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2"/>
      <c r="AQ59" s="50" t="s">
        <v>24</v>
      </c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4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31">
        <v>1.8</v>
      </c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27">
        <v>1.674</v>
      </c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9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s="5" customFormat="1" ht="12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70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2"/>
      <c r="AQ60" s="50" t="s">
        <v>69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31">
        <v>17.1</v>
      </c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27">
        <v>14.139</v>
      </c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9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5" customFormat="1" ht="12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  <c r="V61" s="70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2"/>
      <c r="AQ61" s="63" t="s">
        <v>70</v>
      </c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54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31">
        <v>16.261</v>
      </c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27">
        <v>10.879</v>
      </c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9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5" customFormat="1" ht="12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  <c r="V62" s="70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2"/>
      <c r="AQ62" s="50" t="s">
        <v>71</v>
      </c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4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31">
        <v>11.567</v>
      </c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27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9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5" customFormat="1" ht="1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2"/>
      <c r="V63" s="70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2"/>
      <c r="AQ63" s="50" t="s">
        <v>72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31">
        <v>13.8</v>
      </c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27">
        <v>10.461</v>
      </c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9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5" customFormat="1" ht="12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2"/>
      <c r="V64" s="70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2"/>
      <c r="AQ64" s="50" t="s">
        <v>73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4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6"/>
      <c r="CC64" s="31">
        <v>2.5</v>
      </c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27">
        <v>2.305</v>
      </c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9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5" customFormat="1" ht="12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2"/>
      <c r="V65" s="70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2"/>
      <c r="AQ65" s="24" t="s">
        <v>19</v>
      </c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1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27">
        <v>1.9</v>
      </c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9"/>
      <c r="DB65" s="20"/>
      <c r="DC65" s="28">
        <v>1.365</v>
      </c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9"/>
      <c r="ED65" s="17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9"/>
    </row>
    <row r="66" spans="1:161" s="5" customFormat="1" ht="12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  <c r="V66" s="70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2"/>
      <c r="AQ66" s="24" t="s">
        <v>74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6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7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9"/>
      <c r="DB66" s="20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9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70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  <c r="V67" s="70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2"/>
      <c r="AQ67" s="24" t="s">
        <v>26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1"/>
      <c r="BK67" s="54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6"/>
      <c r="CC67" s="27">
        <v>3.29</v>
      </c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9"/>
      <c r="DB67" s="20"/>
      <c r="DC67" s="28">
        <v>2.25</v>
      </c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9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  <c r="V68" s="70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2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6"/>
      <c r="BK68" s="54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27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9"/>
      <c r="DB68" s="20">
        <f>SUM(DB55:DB67)</f>
        <v>49.239</v>
      </c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9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2"/>
      <c r="V69" s="70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2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7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9"/>
      <c r="CC69" s="27">
        <f>SUM(CC55:CC68)</f>
        <v>81.74600000000002</v>
      </c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9"/>
      <c r="DB69" s="20">
        <f>SUM(DB68)</f>
        <v>49.239</v>
      </c>
      <c r="DC69" s="28">
        <f>DB55+DC56+DB57+DB58+DB59+DB60+DB61+DB62+DB63+DB64+DC65+DC66+DC67</f>
        <v>55.479</v>
      </c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9"/>
      <c r="ED69" s="47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9"/>
    </row>
    <row r="70" spans="1:161" s="5" customFormat="1" ht="12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2"/>
      <c r="V70" s="70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2"/>
      <c r="AQ70" s="64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6"/>
    </row>
    <row r="71" spans="1:161" s="5" customFormat="1" ht="12">
      <c r="A71" s="70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2"/>
      <c r="V71" s="70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2"/>
      <c r="AQ71" s="50" t="s">
        <v>27</v>
      </c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46" t="s">
        <v>29</v>
      </c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31">
        <v>1429</v>
      </c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27">
        <v>1345.588</v>
      </c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9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</row>
    <row r="72" spans="1:161" s="15" customFormat="1" ht="16.5" customHeight="1">
      <c r="A72" s="32" t="s">
        <v>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1">
        <f>CC71+CC70+CC53</f>
        <v>1470.821</v>
      </c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>
        <f>DB70+DB53+DB71</f>
        <v>1373.8129999999999</v>
      </c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</row>
  </sheetData>
  <sheetProtection/>
  <mergeCells count="252">
    <mergeCell ref="AQ52:BJ52"/>
    <mergeCell ref="CD52:DA52"/>
    <mergeCell ref="DC52:EC52"/>
    <mergeCell ref="DC67:EC67"/>
    <mergeCell ref="DC68:EC68"/>
    <mergeCell ref="AQ67:BI67"/>
    <mergeCell ref="AQ68:BJ68"/>
    <mergeCell ref="AQ70:FE70"/>
    <mergeCell ref="CC65:DA65"/>
    <mergeCell ref="CC66:DA66"/>
    <mergeCell ref="CC67:DA67"/>
    <mergeCell ref="CC68:DA68"/>
    <mergeCell ref="DC65:EC65"/>
    <mergeCell ref="DC66:EC66"/>
    <mergeCell ref="DC56:EC56"/>
    <mergeCell ref="ED56:FD56"/>
    <mergeCell ref="AQ69:BJ69"/>
    <mergeCell ref="CC69:DA69"/>
    <mergeCell ref="DC69:EC69"/>
    <mergeCell ref="ED69:FE69"/>
    <mergeCell ref="AQ66:BJ66"/>
    <mergeCell ref="BK55:CB69"/>
    <mergeCell ref="AQ65:BI65"/>
    <mergeCell ref="DB50:EC50"/>
    <mergeCell ref="CC56:DA56"/>
    <mergeCell ref="AQ54:FE54"/>
    <mergeCell ref="AQ56:BI56"/>
    <mergeCell ref="A14:U71"/>
    <mergeCell ref="V14:AP71"/>
    <mergeCell ref="ED71:FE71"/>
    <mergeCell ref="AQ71:BJ71"/>
    <mergeCell ref="BK71:CB71"/>
    <mergeCell ref="CC71:DA71"/>
    <mergeCell ref="DB71:EC71"/>
    <mergeCell ref="ED64:FE64"/>
    <mergeCell ref="AQ64:BJ64"/>
    <mergeCell ref="CC64:DA64"/>
    <mergeCell ref="DB64:EC64"/>
    <mergeCell ref="ED62:FE62"/>
    <mergeCell ref="AQ63:BJ63"/>
    <mergeCell ref="CC63:DA63"/>
    <mergeCell ref="DB63:EC63"/>
    <mergeCell ref="ED63:FE63"/>
    <mergeCell ref="AQ62:BJ62"/>
    <mergeCell ref="CC62:DA62"/>
    <mergeCell ref="DB62:EC62"/>
    <mergeCell ref="AQ61:BJ61"/>
    <mergeCell ref="CC61:DA61"/>
    <mergeCell ref="DB61:EC61"/>
    <mergeCell ref="ED61:FE61"/>
    <mergeCell ref="AQ48:BJ48"/>
    <mergeCell ref="CC48:DA48"/>
    <mergeCell ref="DB48:EC48"/>
    <mergeCell ref="AQ49:BJ49"/>
    <mergeCell ref="CC49:DA49"/>
    <mergeCell ref="DB49:EC49"/>
    <mergeCell ref="AQ50:BJ50"/>
    <mergeCell ref="CC50:DA50"/>
    <mergeCell ref="ED60:FE60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55:FE55"/>
    <mergeCell ref="AQ57:BJ57"/>
    <mergeCell ref="CC57:DA57"/>
    <mergeCell ref="DB57:EC57"/>
    <mergeCell ref="ED57:FE57"/>
    <mergeCell ref="AQ55:BJ55"/>
    <mergeCell ref="CC55:DA55"/>
    <mergeCell ref="DB55:EC55"/>
    <mergeCell ref="ED47:FE47"/>
    <mergeCell ref="AQ53:BJ53"/>
    <mergeCell ref="CC53:DA53"/>
    <mergeCell ref="DB53:EC53"/>
    <mergeCell ref="ED53:FE53"/>
    <mergeCell ref="BK14:CB53"/>
    <mergeCell ref="AQ47:BJ47"/>
    <mergeCell ref="CC47:DA47"/>
    <mergeCell ref="DB47:EC47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ED72:FE72"/>
    <mergeCell ref="A72:U72"/>
    <mergeCell ref="V72:AP72"/>
    <mergeCell ref="AQ72:BJ72"/>
    <mergeCell ref="BK72:CB72"/>
    <mergeCell ref="AQ14:BJ14"/>
    <mergeCell ref="DB14:EC14"/>
    <mergeCell ref="ED14:FE14"/>
    <mergeCell ref="AQ15:BJ15"/>
    <mergeCell ref="CC15:DA15"/>
    <mergeCell ref="AQ51:BJ51"/>
    <mergeCell ref="CC51:DA51"/>
    <mergeCell ref="DC51:EC51"/>
    <mergeCell ref="DB45:EC45"/>
    <mergeCell ref="A13:U13"/>
    <mergeCell ref="CC72:DA72"/>
    <mergeCell ref="DB72:EC72"/>
    <mergeCell ref="DB15:EC15"/>
    <mergeCell ref="CC19:DA19"/>
    <mergeCell ref="DB19:EC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2022-03-09T07:05:14Z</dcterms:modified>
  <cp:category/>
  <cp:version/>
  <cp:contentType/>
  <cp:contentStatus/>
</cp:coreProperties>
</file>